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评标专家评标过程的评审意见公示表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curr">[1]Cover!$G$3</definedName>
    <definedName name="_xlnm.Database" hidden="1">#REF!</definedName>
    <definedName name="dd">#REF!</definedName>
    <definedName name="h">#REF!</definedName>
    <definedName name="hhh">#REF!</definedName>
    <definedName name="mq">'[2]P&amp;L-Act-Bgt -FY0304'!$C$5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25725"/>
</workbook>
</file>

<file path=xl/calcChain.xml><?xml version="1.0" encoding="utf-8"?>
<calcChain xmlns="http://schemas.openxmlformats.org/spreadsheetml/2006/main">
  <c r="S13" i="1"/>
  <c r="R13"/>
  <c r="I13"/>
  <c r="H13"/>
  <c r="G13"/>
  <c r="F13"/>
  <c r="E13"/>
  <c r="D13"/>
  <c r="C13"/>
  <c r="J13" s="1"/>
  <c r="B13"/>
  <c r="S12"/>
  <c r="R12"/>
  <c r="I12"/>
  <c r="H12"/>
  <c r="G12"/>
  <c r="F12"/>
  <c r="E12"/>
  <c r="D12"/>
  <c r="C12"/>
  <c r="J12" s="1"/>
  <c r="T12" s="1"/>
  <c r="B12"/>
  <c r="S11"/>
  <c r="R11"/>
  <c r="I11"/>
  <c r="H11"/>
  <c r="G11"/>
  <c r="F11"/>
  <c r="E11"/>
  <c r="D11"/>
  <c r="C11"/>
  <c r="J11" s="1"/>
  <c r="T11" s="1"/>
  <c r="B11"/>
  <c r="S10"/>
  <c r="R10"/>
  <c r="I10"/>
  <c r="H10"/>
  <c r="G10"/>
  <c r="F10"/>
  <c r="E10"/>
  <c r="D10"/>
  <c r="C10"/>
  <c r="B10"/>
  <c r="S9"/>
  <c r="R9"/>
  <c r="I9"/>
  <c r="H9"/>
  <c r="G9"/>
  <c r="F9"/>
  <c r="E9"/>
  <c r="D9"/>
  <c r="C9"/>
  <c r="J9" s="1"/>
  <c r="T9" s="1"/>
  <c r="B9"/>
  <c r="S8"/>
  <c r="R8"/>
  <c r="I8"/>
  <c r="H8"/>
  <c r="G8"/>
  <c r="F8"/>
  <c r="E8"/>
  <c r="D8"/>
  <c r="C8"/>
  <c r="B8"/>
  <c r="M3"/>
  <c r="C3"/>
  <c r="T13" l="1"/>
  <c r="J8"/>
  <c r="T8" s="1"/>
  <c r="U8" s="1"/>
  <c r="J10"/>
  <c r="T10" s="1"/>
  <c r="U10"/>
  <c r="U13" l="1"/>
  <c r="U11"/>
  <c r="U12"/>
  <c r="U9"/>
</calcChain>
</file>

<file path=xl/sharedStrings.xml><?xml version="1.0" encoding="utf-8"?>
<sst xmlns="http://schemas.openxmlformats.org/spreadsheetml/2006/main" count="39" uniqueCount="31">
  <si>
    <t>工程名称</t>
  </si>
  <si>
    <t>招标人</t>
  </si>
  <si>
    <t>招标代理机构</t>
  </si>
  <si>
    <t>广东采联采购科技有限公司</t>
  </si>
  <si>
    <t>评标地点</t>
  </si>
  <si>
    <t>汕头市公共资源交易中心潮南分中心</t>
    <phoneticPr fontId="3" type="noConversion"/>
  </si>
  <si>
    <t>序号</t>
  </si>
  <si>
    <t>投标人名称</t>
  </si>
  <si>
    <t>商务得分</t>
    <phoneticPr fontId="3" type="noConversion"/>
  </si>
  <si>
    <t>技术得分</t>
    <phoneticPr fontId="3" type="noConversion"/>
  </si>
  <si>
    <t>投标报价得分</t>
  </si>
  <si>
    <t>总分</t>
  </si>
  <si>
    <t>排名</t>
  </si>
  <si>
    <t>商务技术总分</t>
    <phoneticPr fontId="3" type="noConversion"/>
  </si>
  <si>
    <t>林奋英</t>
    <phoneticPr fontId="3" type="noConversion"/>
  </si>
  <si>
    <t>吴伟东</t>
    <phoneticPr fontId="3" type="noConversion"/>
  </si>
  <si>
    <t>李文光</t>
    <phoneticPr fontId="3" type="noConversion"/>
  </si>
  <si>
    <t>陈宏书</t>
    <phoneticPr fontId="3" type="noConversion"/>
  </si>
  <si>
    <t>蔡朝晖</t>
    <phoneticPr fontId="3" type="noConversion"/>
  </si>
  <si>
    <t>黄若明</t>
    <phoneticPr fontId="3" type="noConversion"/>
  </si>
  <si>
    <t>肖海锡</t>
    <phoneticPr fontId="3" type="noConversion"/>
  </si>
  <si>
    <t>得分</t>
  </si>
  <si>
    <t>评标专家评标过程的评审意见公示表</t>
    <phoneticPr fontId="3" type="noConversion"/>
  </si>
  <si>
    <t>专家①</t>
  </si>
  <si>
    <t>专家②</t>
  </si>
  <si>
    <t>专家③</t>
  </si>
  <si>
    <t>专家④</t>
  </si>
  <si>
    <t>专家⑤</t>
  </si>
  <si>
    <t>专家⑥</t>
  </si>
  <si>
    <t>专家⑦</t>
  </si>
  <si>
    <t xml:space="preserve">注：专家随机抽中降点数分别是：8.50%、9.00%、6.10%、5.10%、7.20%、5.50%、6.20% </t>
    <phoneticPr fontId="3" type="noConversion"/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</si>
</sst>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0.00_ "/>
    <numFmt numFmtId="178" formatCode="_-* #,##0_-;\-* #,##0_-;_-* &quot;-&quot;_-;_-@_-"/>
    <numFmt numFmtId="179" formatCode="_-* #,##0.00_-;\-* #,##0.00_-;_-* &quot;-&quot;??_-;_-@_-"/>
    <numFmt numFmtId="180" formatCode="_-* #,##0\ _F_-;\-* #,##0\ _F_-;_-* &quot;-&quot;\ _F_-;_-@_-"/>
    <numFmt numFmtId="181" formatCode="0.00_)"/>
    <numFmt numFmtId="182" formatCode="_-* #,##0.00\ &quot;F&quot;_-;\-* #,##0.00\ &quot;F&quot;_-;_-* &quot;-&quot;??\ &quot;F&quot;_-;_-@_-"/>
    <numFmt numFmtId="183" formatCode="_-* #,##0.00\ _F_-;\-* #,##0.00\ _F_-;_-* &quot;-&quot;??\ _F_-;_-@_-"/>
    <numFmt numFmtId="184" formatCode="&quot;\&quot;#,##0.00;[Red]&quot;\&quot;\-#,##0.00"/>
    <numFmt numFmtId="185" formatCode="&quot;\&quot;#,##0;[Red]&quot;\&quot;\-#,##0"/>
  </numFmts>
  <fonts count="45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4"/>
      <name val="뼻뮝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  <font>
      <sz val="10"/>
      <name val="Geneva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5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38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0" fontId="15" fillId="18" borderId="1" applyNumberFormat="0" applyBorder="0" applyAlignment="0" applyProtection="0"/>
    <xf numFmtId="0" fontId="19" fillId="0" borderId="9" applyNumberFormat="0" applyFont="0" applyAlignment="0"/>
    <xf numFmtId="181" fontId="20" fillId="0" borderId="0"/>
    <xf numFmtId="0" fontId="6" fillId="0" borderId="0"/>
    <xf numFmtId="17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21" fillId="0" borderId="7" applyFont="0" applyFill="0" applyAlignment="0" applyProtection="0"/>
    <xf numFmtId="0" fontId="6" fillId="0" borderId="10" applyNumberFormat="0" applyFont="0" applyFill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14" applyNumberFormat="0" applyFill="0" applyAlignment="0" applyProtection="0">
      <alignment vertical="center"/>
    </xf>
    <xf numFmtId="0" fontId="32" fillId="17" borderId="15" applyNumberFormat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6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7" borderId="18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6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1" fillId="18" borderId="19" applyNumberFormat="0" applyFont="0" applyAlignment="0" applyProtection="0">
      <alignment vertical="center"/>
    </xf>
    <xf numFmtId="0" fontId="1" fillId="18" borderId="19" applyNumberFormat="0" applyFont="0" applyAlignment="0" applyProtection="0">
      <alignment vertical="center"/>
    </xf>
    <xf numFmtId="0" fontId="1" fillId="18" borderId="19" applyNumberFormat="0" applyFont="0" applyAlignment="0" applyProtection="0">
      <alignment vertical="center"/>
    </xf>
    <xf numFmtId="0" fontId="1" fillId="18" borderId="19" applyNumberFormat="0" applyFont="0" applyAlignment="0" applyProtection="0">
      <alignment vertical="center"/>
    </xf>
    <xf numFmtId="0" fontId="41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0" fontId="43" fillId="0" borderId="0"/>
    <xf numFmtId="0" fontId="44" fillId="0" borderId="0"/>
    <xf numFmtId="10" fontId="15" fillId="18" borderId="22" applyNumberFormat="0" applyBorder="0" applyAlignment="0" applyProtection="0"/>
    <xf numFmtId="0" fontId="6" fillId="0" borderId="20" applyNumberFormat="0" applyFont="0" applyFill="0" applyAlignment="0" applyProtection="0"/>
  </cellStyleXfs>
  <cellXfs count="2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4" fillId="0" borderId="21" xfId="0" applyFont="1" applyFill="1" applyBorder="1" applyAlignment="1">
      <alignment horizontal="left" wrapText="1"/>
    </xf>
  </cellXfs>
  <cellStyles count="255">
    <cellStyle name="_x0004_" xfId="1"/>
    <cellStyle name="??_kc-elec system check list" xfId="2"/>
    <cellStyle name="_2009下半年总表" xfId="3"/>
    <cellStyle name="_AIR SIDE C1区域" xfId="4"/>
    <cellStyle name="_AP产品 C4区域" xfId="5"/>
    <cellStyle name="_Book1" xfId="6"/>
    <cellStyle name="_Book1_1" xfId="7"/>
    <cellStyle name="_ET_STYLE_NoName_00_" xfId="8"/>
    <cellStyle name="_MAC-SAP价格" xfId="9"/>
    <cellStyle name="_MHS ALL" xfId="10"/>
    <cellStyle name="_MHZ MCZ" xfId="11"/>
    <cellStyle name="_PA" xfId="12"/>
    <cellStyle name="_PAU" xfId="13"/>
    <cellStyle name="_SAP价格文件-大金2009" xfId="14"/>
    <cellStyle name="_UP C1区域" xfId="15"/>
    <cellStyle name="_UP C4区域" xfId="16"/>
    <cellStyle name="_WSHP WGZ MWCP MDS-W价格" xfId="17"/>
    <cellStyle name="_风冷冷热水及热泵热水器 C2区域" xfId="18"/>
    <cellStyle name="_风冷冷热水及热泵热水器 C4区域" xfId="19"/>
    <cellStyle name="_副本风机盘管价格" xfId="20"/>
    <cellStyle name="_副本风机盘管价格 2" xfId="252"/>
    <cellStyle name="_副本价格文件EXCEL版面" xfId="21"/>
    <cellStyle name="_价格文件EXCEL版面" xfId="22"/>
    <cellStyle name="_商用机价格2009-发布邮件" xfId="23"/>
    <cellStyle name="_数码涡旋MDS-C1区域" xfId="24"/>
    <cellStyle name="_数码涡旋MDS-C4区域" xfId="25"/>
    <cellStyle name="_新产品价格C1" xfId="26"/>
    <cellStyle name="_总表" xfId="27"/>
    <cellStyle name="20% - 强调文字颜色 1 2" xfId="28"/>
    <cellStyle name="20% - 强调文字颜色 2 2" xfId="29"/>
    <cellStyle name="20% - 强调文字颜色 3 2" xfId="30"/>
    <cellStyle name="20% - 强调文字颜色 4 2" xfId="31"/>
    <cellStyle name="20% - 强调文字颜色 5 2" xfId="32"/>
    <cellStyle name="20% - 强调文字颜色 6 2" xfId="33"/>
    <cellStyle name="40% - 强调文字颜色 1 2" xfId="34"/>
    <cellStyle name="40% - 强调文字颜色 2 2" xfId="35"/>
    <cellStyle name="40% - 强调文字颜色 3 2" xfId="36"/>
    <cellStyle name="40% - 强调文字颜色 4 2" xfId="37"/>
    <cellStyle name="40% - 强调文字颜色 5 2" xfId="38"/>
    <cellStyle name="40% - 强调文字颜色 6 2" xfId="39"/>
    <cellStyle name="60% - 强调文字颜色 1 2" xfId="40"/>
    <cellStyle name="60% - 强调文字颜色 2 2" xfId="41"/>
    <cellStyle name="60% - 强调文字颜色 3 2" xfId="42"/>
    <cellStyle name="60% - 强调文字颜色 4 2" xfId="43"/>
    <cellStyle name="60% - 强调文字颜色 5 2" xfId="44"/>
    <cellStyle name="60% - 强调文字颜色 6 2" xfId="45"/>
    <cellStyle name="AeE­ [0]_INQUIRY ¿μ¾÷AßAø " xfId="46"/>
    <cellStyle name="AeE­_INQUIRY ¿μ¾÷AßAø " xfId="47"/>
    <cellStyle name="AÞ¸¶ [0]_INQUIRY ¿?¾÷AßAø " xfId="48"/>
    <cellStyle name="AÞ¸¶_INQUIRY ¿?¾÷AßAø " xfId="49"/>
    <cellStyle name="C?AØ_¿?¾÷CoE² " xfId="50"/>
    <cellStyle name="C￥AØ_¿μ¾÷CoE² " xfId="51"/>
    <cellStyle name="ColLevel_0" xfId="52"/>
    <cellStyle name="Com_x000e_" xfId="53"/>
    <cellStyle name="Comma [0]_5 years plan" xfId="54"/>
    <cellStyle name="Comma_5 years plan" xfId="55"/>
    <cellStyle name="Comma0" xfId="56"/>
    <cellStyle name="Currency [0]_5 years plan" xfId="57"/>
    <cellStyle name="Currency_5 years plan" xfId="58"/>
    <cellStyle name="Currency0" xfId="59"/>
    <cellStyle name="Currency0 2" xfId="60"/>
    <cellStyle name="Currency0 3" xfId="61"/>
    <cellStyle name="Currency0 4" xfId="62"/>
    <cellStyle name="Currency0 5" xfId="63"/>
    <cellStyle name="C轜䃞䄓_x0001_" xfId="64"/>
    <cellStyle name="C轜䃞䄓_x0001_ 2" xfId="65"/>
    <cellStyle name="C轜䃞䄓_x0001_ 3" xfId="66"/>
    <cellStyle name="C轜䃞䄓_x0001_ 4" xfId="67"/>
    <cellStyle name="C轜䃞䄓_x0001_ 5" xfId="68"/>
    <cellStyle name="Date" xfId="69"/>
    <cellStyle name="Fixed" xfId="70"/>
    <cellStyle name="Followed Hyperlink" xfId="71"/>
    <cellStyle name="Grey" xfId="72"/>
    <cellStyle name="Heading 1" xfId="73"/>
    <cellStyle name="Heading 2" xfId="74"/>
    <cellStyle name="Hyperlink" xfId="75"/>
    <cellStyle name="Input [yellow]" xfId="76"/>
    <cellStyle name="Input [yellow] 2" xfId="253"/>
    <cellStyle name="line" xfId="77"/>
    <cellStyle name="Normal - Style1" xfId="78"/>
    <cellStyle name="Normal_083004 WSHP price annoucement" xfId="79"/>
    <cellStyle name="_x0011_omma_ᅢ" xfId="80"/>
    <cellStyle name="Percent [2]" xfId="81"/>
    <cellStyle name="Percent_pldt" xfId="82"/>
    <cellStyle name="Total" xfId="83"/>
    <cellStyle name="Total 2" xfId="254"/>
    <cellStyle name="百分比 2" xfId="84"/>
    <cellStyle name="百分比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差_2 监理项目用表模板" xfId="92"/>
    <cellStyle name="差_2 监理项目用表模板 2" xfId="93"/>
    <cellStyle name="差_2 监理项目用表模板 3" xfId="94"/>
    <cellStyle name="差_3 设计项目用表模板" xfId="95"/>
    <cellStyle name="差_3 设计项目用表模板 2" xfId="96"/>
    <cellStyle name="差_3 设计项目用表模板 3" xfId="97"/>
    <cellStyle name="差_Book1" xfId="98"/>
    <cellStyle name="差_Book1 2" xfId="99"/>
    <cellStyle name="差_Book1 3" xfId="100"/>
    <cellStyle name="差_MCW" xfId="101"/>
    <cellStyle name="差_MCW 2" xfId="102"/>
    <cellStyle name="差_MCW 2 2" xfId="103"/>
    <cellStyle name="差_MCW 2 3" xfId="104"/>
    <cellStyle name="差_MCW 3" xfId="105"/>
    <cellStyle name="差_MCW_10年AIRSIDE出厂价格分析" xfId="106"/>
    <cellStyle name="差_MCW_10年AIRSIDE出厂价格分析 2" xfId="107"/>
    <cellStyle name="差_MCW_10年AIRSIDE出厂价格分析 2 2" xfId="108"/>
    <cellStyle name="差_MCW_10年AIRSIDE出厂价格分析 2 3" xfId="109"/>
    <cellStyle name="差_MCW_10年AIRSIDE出厂价格分析 3" xfId="110"/>
    <cellStyle name="差_MCW_10年AIRSIDE出厂价格分析_Book1" xfId="111"/>
    <cellStyle name="差_MCW_10年AIRSIDE出厂价格分析_施工评审结果" xfId="112"/>
    <cellStyle name="差_MCW_10年AIRSIDE出厂价格分析_以色列施工项目用表10" xfId="113"/>
    <cellStyle name="差_MCW_10年AIRSIDE出厂价格分析_中标公示表" xfId="114"/>
    <cellStyle name="差_MCW_10年AIRSIDE出厂价格分析_中标公示表vvvvv" xfId="115"/>
    <cellStyle name="差_MCW_10年PAU出厂价格分析" xfId="116"/>
    <cellStyle name="差_MCW_10年PAU出厂价格分析 2" xfId="117"/>
    <cellStyle name="差_MCW_10年PAU出厂价格分析 2 2" xfId="118"/>
    <cellStyle name="差_MCW_10年PAU出厂价格分析 2 3" xfId="119"/>
    <cellStyle name="差_MCW_10年PAU出厂价格分析 3" xfId="120"/>
    <cellStyle name="差_MCW_10年PAU出厂价格分析_Book1" xfId="121"/>
    <cellStyle name="差_MCW_10年PAU出厂价格分析_施工评审结果" xfId="122"/>
    <cellStyle name="差_MCW_10年PAU出厂价格分析_以色列施工项目用表10" xfId="123"/>
    <cellStyle name="差_MCW_10年PAU出厂价格分析_中标公示表" xfId="124"/>
    <cellStyle name="差_MCW_10年PAU出厂价格分析_中标公示表vvvvv" xfId="125"/>
    <cellStyle name="差_MCW_Book1" xfId="126"/>
    <cellStyle name="差_MCW_施工评审结果" xfId="127"/>
    <cellStyle name="差_MCW_以色列施工项目用表10" xfId="128"/>
    <cellStyle name="差_MCW_中标公示表" xfId="129"/>
    <cellStyle name="差_MCW_中标公示表vvvvv" xfId="130"/>
    <cellStyle name="差_Xl0000001" xfId="131"/>
    <cellStyle name="差_Xl0000001 2" xfId="132"/>
    <cellStyle name="差_Xl0000001 3" xfId="133"/>
    <cellStyle name="差_汇总表" xfId="134"/>
    <cellStyle name="差_汇总表 2" xfId="135"/>
    <cellStyle name="差_汇总表 3" xfId="136"/>
    <cellStyle name="差_评标表" xfId="137"/>
    <cellStyle name="差_评标表 2" xfId="138"/>
    <cellStyle name="差_评标表 3" xfId="139"/>
    <cellStyle name="差_施工评审结果" xfId="140"/>
    <cellStyle name="差_庭凯评标表（新）" xfId="141"/>
    <cellStyle name="差_庭凯评标表（新） 2" xfId="142"/>
    <cellStyle name="差_庭凯评标表（新） 3" xfId="143"/>
    <cellStyle name="差_以色列施工项目用表10" xfId="144"/>
    <cellStyle name="差_中标公示表" xfId="145"/>
    <cellStyle name="差_中标公示表vvvvv" xfId="146"/>
    <cellStyle name="常规" xfId="0" builtinId="0"/>
    <cellStyle name="常规 2" xfId="147"/>
    <cellStyle name="常规 2 2" xfId="148"/>
    <cellStyle name="常规 2 3" xfId="149"/>
    <cellStyle name="常规 2_金环南路评标用表" xfId="150"/>
    <cellStyle name="常规 3" xfId="151"/>
    <cellStyle name="常规 3 2" xfId="152"/>
    <cellStyle name="常规 4" xfId="153"/>
    <cellStyle name="常规 5" xfId="154"/>
    <cellStyle name="常规 6" xfId="155"/>
    <cellStyle name="常规 7" xfId="156"/>
    <cellStyle name="超级链接_Book1" xfId="157"/>
    <cellStyle name="超链接 2" xfId="158"/>
    <cellStyle name="好 2" xfId="159"/>
    <cellStyle name="好_2 监理项目用表模板" xfId="160"/>
    <cellStyle name="好_2 监理项目用表模板 2" xfId="161"/>
    <cellStyle name="好_2 监理项目用表模板 3" xfId="162"/>
    <cellStyle name="好_2 监理项目用表模板_评标表" xfId="163"/>
    <cellStyle name="好_2 监理项目用表模板_评标表 2" xfId="164"/>
    <cellStyle name="好_2 监理项目用表模板_评标表 3" xfId="165"/>
    <cellStyle name="好_3 设计项目用表模板" xfId="166"/>
    <cellStyle name="好_3 设计项目用表模板 2" xfId="167"/>
    <cellStyle name="好_3 设计项目用表模板 3" xfId="168"/>
    <cellStyle name="好_Book1" xfId="169"/>
    <cellStyle name="好_Book1 2" xfId="170"/>
    <cellStyle name="好_Book1 3" xfId="171"/>
    <cellStyle name="好_MCW" xfId="172"/>
    <cellStyle name="好_MCW 2" xfId="173"/>
    <cellStyle name="好_MCW 3" xfId="174"/>
    <cellStyle name="好_MCW_10年AIRSIDE出厂价格分析" xfId="175"/>
    <cellStyle name="好_MCW_10年AIRSIDE出厂价格分析 2" xfId="176"/>
    <cellStyle name="好_MCW_10年AIRSIDE出厂价格分析 3" xfId="177"/>
    <cellStyle name="好_MCW_10年AIRSIDE出厂价格分析_Book1" xfId="178"/>
    <cellStyle name="好_MCW_10年AIRSIDE出厂价格分析_施工评审结果" xfId="179"/>
    <cellStyle name="好_MCW_10年AIRSIDE出厂价格分析_以色列施工项目用表10" xfId="180"/>
    <cellStyle name="好_MCW_10年AIRSIDE出厂价格分析_中标公示表" xfId="181"/>
    <cellStyle name="好_MCW_10年AIRSIDE出厂价格分析_中标公示表vvvvv" xfId="182"/>
    <cellStyle name="好_MCW_10年PAU出厂价格分析" xfId="183"/>
    <cellStyle name="好_MCW_10年PAU出厂价格分析 2" xfId="184"/>
    <cellStyle name="好_MCW_10年PAU出厂价格分析 3" xfId="185"/>
    <cellStyle name="好_MCW_10年PAU出厂价格分析_Book1" xfId="186"/>
    <cellStyle name="好_MCW_10年PAU出厂价格分析_施工评审结果" xfId="187"/>
    <cellStyle name="好_MCW_10年PAU出厂价格分析_以色列施工项目用表10" xfId="188"/>
    <cellStyle name="好_MCW_10年PAU出厂价格分析_中标公示表" xfId="189"/>
    <cellStyle name="好_MCW_10年PAU出厂价格分析_中标公示表vvvvv" xfId="190"/>
    <cellStyle name="好_MCW_Book1" xfId="191"/>
    <cellStyle name="好_MCW_施工评审结果" xfId="192"/>
    <cellStyle name="好_MCW_以色列施工项目用表10" xfId="193"/>
    <cellStyle name="好_MCW_中标公示表" xfId="194"/>
    <cellStyle name="好_MCW_中标公示表vvvvv" xfId="195"/>
    <cellStyle name="好_Xl0000001" xfId="196"/>
    <cellStyle name="好_Xl0000001 2" xfId="197"/>
    <cellStyle name="好_Xl0000001 3" xfId="198"/>
    <cellStyle name="好_汇总表" xfId="199"/>
    <cellStyle name="好_汇总表 2" xfId="200"/>
    <cellStyle name="好_汇总表 3" xfId="201"/>
    <cellStyle name="好_汇总表_评标表" xfId="202"/>
    <cellStyle name="好_汇总表_评标表 2" xfId="203"/>
    <cellStyle name="好_汇总表_评标表 3" xfId="204"/>
    <cellStyle name="好_评标表" xfId="205"/>
    <cellStyle name="好_评标表 2" xfId="206"/>
    <cellStyle name="好_评标表 3" xfId="207"/>
    <cellStyle name="好_施工评审结果" xfId="208"/>
    <cellStyle name="好_庭凯评标表（新）" xfId="209"/>
    <cellStyle name="好_庭凯评标表（新） 2" xfId="210"/>
    <cellStyle name="好_庭凯评标表（新） 3" xfId="211"/>
    <cellStyle name="好_以色列施工项目用表10" xfId="212"/>
    <cellStyle name="好_中标公示表" xfId="213"/>
    <cellStyle name="好_中标公示表vvvvv" xfId="214"/>
    <cellStyle name="后继超级链接_Book1" xfId="215"/>
    <cellStyle name="汇总 2" xfId="216"/>
    <cellStyle name="计算 2" xfId="217"/>
    <cellStyle name="检查单元格 2" xfId="218"/>
    <cellStyle name="解释性文本 2" xfId="219"/>
    <cellStyle name="警告文本 2" xfId="220"/>
    <cellStyle name="链接单元格 2" xfId="221"/>
    <cellStyle name="똿뗦먛귟 [0.00]_PRODUCT DETAIL Q1" xfId="222"/>
    <cellStyle name="똿뗦먛귟_PRODUCT DETAIL Q1" xfId="223"/>
    <cellStyle name="普通_AGE" xfId="224"/>
    <cellStyle name="千分位[0]_Sheet1" xfId="225"/>
    <cellStyle name="千分位_Sheet1" xfId="226"/>
    <cellStyle name="千位[0]_7月深圳奥维尔" xfId="227"/>
    <cellStyle name="千位_7月深圳奥维尔" xfId="228"/>
    <cellStyle name="强调文字颜色 1 2" xfId="229"/>
    <cellStyle name="强调文字颜色 2 2" xfId="230"/>
    <cellStyle name="强调文字颜色 3 2" xfId="231"/>
    <cellStyle name="强调文字颜色 4 2" xfId="232"/>
    <cellStyle name="强调文字颜色 5 2" xfId="233"/>
    <cellStyle name="强调文字颜色 6 2" xfId="234"/>
    <cellStyle name="适中 2" xfId="235"/>
    <cellStyle name="输出 2" xfId="236"/>
    <cellStyle name="输入 2" xfId="237"/>
    <cellStyle name="样式 1" xfId="238"/>
    <cellStyle name="믅됞 [0.00]_PRODUCT DETAIL Q1" xfId="239"/>
    <cellStyle name="믅됞_PRODUCT DETAIL Q1" xfId="240"/>
    <cellStyle name="백분율_HOBONG" xfId="241"/>
    <cellStyle name="注释 2" xfId="242"/>
    <cellStyle name="注释 3" xfId="243"/>
    <cellStyle name="注释 4" xfId="244"/>
    <cellStyle name="注释 5" xfId="245"/>
    <cellStyle name="뷭?_BOOKSHIP" xfId="246"/>
    <cellStyle name="콤마 [0]_1202" xfId="247"/>
    <cellStyle name="콤마_1202" xfId="248"/>
    <cellStyle name="통화 [0]_1202" xfId="249"/>
    <cellStyle name="통화_1202" xfId="250"/>
    <cellStyle name="표준_(정보부문)월별인원계획" xfId="2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sinocpchome\vault_4\&#26366;&#29747;\hyperion0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45;&#24037;&#39033;&#30446;&#29992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招标代理拟派进入评标区代表名单"/>
      <sheetName val="招标人拟派进入评标区代表名单 "/>
      <sheetName val="参加开标会法人代表签到表"/>
      <sheetName val="授权委托人签到表"/>
      <sheetName val="项目负责人签到表"/>
      <sheetName val="代理人员签到表"/>
      <sheetName val="招标人代表签到表"/>
      <sheetName val="监督单位代表签到表"/>
      <sheetName val="评标专家签到表"/>
      <sheetName val="专家随机抽中降点数记录表(用于随机抽取降点数的项目）"/>
      <sheetName val="唱标情况登记表"/>
      <sheetName val="评标专家对投标人形式评审情况表"/>
      <sheetName val="形式评审汇总表"/>
      <sheetName val="评标专家对投标人资格评审情况表"/>
      <sheetName val="资格评审情况汇总表"/>
      <sheetName val="评标专家对投标文件响应性评审情况表"/>
      <sheetName val="投标文件响应性评审情况汇总表"/>
      <sheetName val="商务技术评分表"/>
      <sheetName val="商务技术评分表 (2)"/>
      <sheetName val="价 格 评 分 表"/>
      <sheetName val="综 合 评 分 结 果 汇 总 表"/>
      <sheetName val="评标报告"/>
      <sheetName val="中标公示"/>
    </sheetNames>
    <sheetDataSet>
      <sheetData sheetId="0">
        <row r="2">
          <cell r="C2" t="str">
            <v>汕头市潮南区峡山影剧院改造项目勘察设计施工总承包</v>
          </cell>
          <cell r="D2" t="str">
            <v>汕头市潮南区峡山街道办事处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0">
          <cell r="B10" t="str">
            <v>联合体：深圳市兴安建筑工程有限公司（牵头人）、中科华创工程设计有限公司（成员）</v>
          </cell>
        </row>
        <row r="11">
          <cell r="B11" t="str">
            <v>联合体：深圳市万隆达建设工程有限公司（牵头人）、汕头市第二建筑设计院（成员）</v>
          </cell>
        </row>
        <row r="12">
          <cell r="B12" t="str">
            <v>联合体：深圳市润升建设工程有限公司（牵头人）、广东南海城乡建筑设计有限公司（成员）</v>
          </cell>
        </row>
        <row r="13">
          <cell r="B13" t="str">
            <v>联合体：南雄市胜建工程建设有限公司（牵头人）、广东华鼎新维设计工程有限公司（成员）</v>
          </cell>
        </row>
        <row r="14">
          <cell r="B14" t="str">
            <v>联合体：春涛国际建筑有限公司（牵头人）、中天设计集团有限公司（成员）</v>
          </cell>
        </row>
        <row r="15">
          <cell r="B15" t="str">
            <v>联合体：广东铭建建设工程有限公司（牵头人）、中设设计集团股份有限公司（成员）</v>
          </cell>
        </row>
      </sheetData>
      <sheetData sheetId="19" refreshError="1"/>
      <sheetData sheetId="20">
        <row r="5">
          <cell r="K5">
            <v>49.74</v>
          </cell>
        </row>
        <row r="6">
          <cell r="K6">
            <v>49.14</v>
          </cell>
        </row>
        <row r="7">
          <cell r="K7">
            <v>49.32</v>
          </cell>
        </row>
        <row r="8">
          <cell r="K8">
            <v>48.96</v>
          </cell>
        </row>
        <row r="9">
          <cell r="K9">
            <v>48.91</v>
          </cell>
        </row>
        <row r="10">
          <cell r="K10">
            <v>49.5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4"/>
  <sheetViews>
    <sheetView tabSelected="1" topLeftCell="A7" zoomScaleNormal="100" zoomScaleSheetLayoutView="100" workbookViewId="0">
      <selection activeCell="A15" sqref="A15"/>
    </sheetView>
  </sheetViews>
  <sheetFormatPr defaultColWidth="9" defaultRowHeight="14.25"/>
  <cols>
    <col min="1" max="1" width="3.875" customWidth="1"/>
    <col min="2" max="2" width="26.875" customWidth="1"/>
    <col min="3" max="18" width="7.75" customWidth="1"/>
    <col min="19" max="20" width="8.375" customWidth="1"/>
    <col min="21" max="21" width="6.125" customWidth="1"/>
    <col min="22" max="26" width="9.5" hidden="1" customWidth="1"/>
    <col min="27" max="28" width="10.625" hidden="1" customWidth="1"/>
  </cols>
  <sheetData>
    <row r="1" spans="1:28" ht="20.2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8" ht="30" customHeight="1">
      <c r="A2" s="23">
        <v>43581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8" ht="39" customHeight="1">
      <c r="A3" s="19" t="s">
        <v>0</v>
      </c>
      <c r="B3" s="19"/>
      <c r="C3" s="20" t="str">
        <f>[3]基本信息!C2</f>
        <v>汕头市潮南区峡山影剧院改造项目勘察设计施工总承包</v>
      </c>
      <c r="D3" s="20"/>
      <c r="E3" s="20"/>
      <c r="F3" s="20"/>
      <c r="G3" s="20"/>
      <c r="H3" s="20"/>
      <c r="I3" s="20"/>
      <c r="J3" s="20"/>
      <c r="K3" s="19" t="s">
        <v>1</v>
      </c>
      <c r="L3" s="19"/>
      <c r="M3" s="24" t="str">
        <f>[3]基本信息!D2</f>
        <v>汕头市潮南区峡山街道办事处</v>
      </c>
      <c r="N3" s="24"/>
      <c r="O3" s="24"/>
      <c r="P3" s="24"/>
      <c r="Q3" s="24"/>
      <c r="R3" s="24"/>
      <c r="S3" s="24"/>
      <c r="T3" s="24"/>
      <c r="U3" s="24"/>
    </row>
    <row r="4" spans="1:28" ht="39" customHeight="1">
      <c r="A4" s="19" t="s">
        <v>2</v>
      </c>
      <c r="B4" s="19"/>
      <c r="C4" s="20" t="s">
        <v>3</v>
      </c>
      <c r="D4" s="20"/>
      <c r="E4" s="20"/>
      <c r="F4" s="20"/>
      <c r="G4" s="20"/>
      <c r="H4" s="20"/>
      <c r="I4" s="20"/>
      <c r="J4" s="20"/>
      <c r="K4" s="19" t="s">
        <v>4</v>
      </c>
      <c r="L4" s="19"/>
      <c r="M4" s="21" t="s">
        <v>5</v>
      </c>
      <c r="N4" s="21"/>
      <c r="O4" s="21"/>
      <c r="P4" s="21"/>
      <c r="Q4" s="21"/>
      <c r="R4" s="21"/>
      <c r="S4" s="21"/>
      <c r="T4" s="21"/>
      <c r="U4" s="21"/>
    </row>
    <row r="5" spans="1:28" ht="9.7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</row>
    <row r="6" spans="1:28" ht="21" customHeight="1">
      <c r="A6" s="9" t="s">
        <v>6</v>
      </c>
      <c r="B6" s="9" t="s">
        <v>7</v>
      </c>
      <c r="C6" s="16" t="s">
        <v>8</v>
      </c>
      <c r="D6" s="17"/>
      <c r="E6" s="17"/>
      <c r="F6" s="17"/>
      <c r="G6" s="17"/>
      <c r="H6" s="17"/>
      <c r="I6" s="17"/>
      <c r="J6" s="18"/>
      <c r="K6" s="16" t="s">
        <v>9</v>
      </c>
      <c r="L6" s="17"/>
      <c r="M6" s="17"/>
      <c r="N6" s="17"/>
      <c r="O6" s="17"/>
      <c r="P6" s="17"/>
      <c r="Q6" s="17"/>
      <c r="R6" s="18"/>
      <c r="S6" s="9" t="s">
        <v>10</v>
      </c>
      <c r="T6" s="9" t="s">
        <v>11</v>
      </c>
      <c r="U6" s="9" t="s">
        <v>12</v>
      </c>
      <c r="V6" s="11" t="s">
        <v>13</v>
      </c>
      <c r="W6" s="12"/>
      <c r="X6" s="12"/>
      <c r="Y6" s="12"/>
      <c r="Z6" s="12"/>
      <c r="AA6" s="12"/>
      <c r="AB6" s="12"/>
    </row>
    <row r="7" spans="1:28" ht="21.75" customHeight="1">
      <c r="A7" s="10"/>
      <c r="B7" s="10"/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1" t="s">
        <v>21</v>
      </c>
      <c r="K7" s="8" t="s">
        <v>23</v>
      </c>
      <c r="L7" s="8" t="s">
        <v>24</v>
      </c>
      <c r="M7" s="8" t="s">
        <v>25</v>
      </c>
      <c r="N7" s="8" t="s">
        <v>26</v>
      </c>
      <c r="O7" s="8" t="s">
        <v>27</v>
      </c>
      <c r="P7" s="8" t="s">
        <v>28</v>
      </c>
      <c r="Q7" s="8" t="s">
        <v>29</v>
      </c>
      <c r="R7" s="1" t="s">
        <v>21</v>
      </c>
      <c r="S7" s="10"/>
      <c r="T7" s="10"/>
      <c r="U7" s="10"/>
      <c r="V7" s="1" t="s">
        <v>14</v>
      </c>
      <c r="W7" s="1" t="s">
        <v>15</v>
      </c>
      <c r="X7" s="1" t="s">
        <v>16</v>
      </c>
      <c r="Y7" s="1" t="s">
        <v>17</v>
      </c>
      <c r="Z7" s="1" t="s">
        <v>18</v>
      </c>
      <c r="AA7" s="1" t="s">
        <v>19</v>
      </c>
      <c r="AB7" s="1" t="s">
        <v>20</v>
      </c>
    </row>
    <row r="8" spans="1:28" ht="60.75" customHeight="1">
      <c r="A8" s="1">
        <v>1</v>
      </c>
      <c r="B8" s="1" t="str">
        <f>[3]商务技术评分表!B10</f>
        <v>联合体：深圳市兴安建筑工程有限公司（牵头人）、中科华创工程设计有限公司（成员）</v>
      </c>
      <c r="C8" s="2">
        <f t="shared" ref="C8:I13" si="0">V8-K8</f>
        <v>0.25</v>
      </c>
      <c r="D8" s="2">
        <f t="shared" si="0"/>
        <v>0.25</v>
      </c>
      <c r="E8" s="2">
        <f t="shared" si="0"/>
        <v>0.25</v>
      </c>
      <c r="F8" s="2">
        <f t="shared" si="0"/>
        <v>0.25</v>
      </c>
      <c r="G8" s="2">
        <f t="shared" si="0"/>
        <v>0.25</v>
      </c>
      <c r="H8" s="2">
        <f t="shared" si="0"/>
        <v>0.25</v>
      </c>
      <c r="I8" s="2">
        <f t="shared" si="0"/>
        <v>0.25</v>
      </c>
      <c r="J8" s="3">
        <f t="shared" ref="J8:J13" si="1">AVERAGEA(C8:I8)</f>
        <v>0.25</v>
      </c>
      <c r="K8" s="3">
        <v>10</v>
      </c>
      <c r="L8" s="3">
        <v>10</v>
      </c>
      <c r="M8" s="3">
        <v>3.8</v>
      </c>
      <c r="N8" s="3">
        <v>4</v>
      </c>
      <c r="O8" s="3">
        <v>6</v>
      </c>
      <c r="P8" s="3">
        <v>6</v>
      </c>
      <c r="Q8" s="3">
        <v>11</v>
      </c>
      <c r="R8" s="3">
        <f t="shared" ref="R8:R13" si="2">AVERAGEA(K8:Q8)</f>
        <v>7.2571428571428571</v>
      </c>
      <c r="S8" s="3">
        <f>'[3]价 格 评 分 表'!K5</f>
        <v>49.74</v>
      </c>
      <c r="T8" s="3">
        <f t="shared" ref="T8:T13" si="3">J8+R8+S8</f>
        <v>57.247142857142862</v>
      </c>
      <c r="U8" s="4">
        <f t="shared" ref="U8:U13" si="4">RANK(T8,$T$8:$T$13)</f>
        <v>6</v>
      </c>
      <c r="V8" s="5">
        <v>10.25</v>
      </c>
      <c r="W8" s="5">
        <v>10.25</v>
      </c>
      <c r="X8" s="5">
        <v>4.05</v>
      </c>
      <c r="Y8" s="5">
        <v>4.25</v>
      </c>
      <c r="Z8" s="5">
        <v>6.25</v>
      </c>
      <c r="AA8" s="5">
        <v>6.25</v>
      </c>
      <c r="AB8" s="5">
        <v>11.25</v>
      </c>
    </row>
    <row r="9" spans="1:28" ht="60.75" customHeight="1">
      <c r="A9" s="1">
        <v>2</v>
      </c>
      <c r="B9" s="1" t="str">
        <f>[3]商务技术评分表!B11</f>
        <v>联合体：深圳市万隆达建设工程有限公司（牵头人）、汕头市第二建筑设计院（成员）</v>
      </c>
      <c r="C9" s="2">
        <f t="shared" si="0"/>
        <v>0.5</v>
      </c>
      <c r="D9" s="2">
        <f t="shared" si="0"/>
        <v>0.5</v>
      </c>
      <c r="E9" s="2">
        <f t="shared" si="0"/>
        <v>0.50000000000000044</v>
      </c>
      <c r="F9" s="2">
        <f t="shared" si="0"/>
        <v>0.5</v>
      </c>
      <c r="G9" s="2">
        <f t="shared" si="0"/>
        <v>0.5</v>
      </c>
      <c r="H9" s="2">
        <f t="shared" si="0"/>
        <v>0.5</v>
      </c>
      <c r="I9" s="2">
        <f t="shared" si="0"/>
        <v>0.5</v>
      </c>
      <c r="J9" s="3">
        <f t="shared" si="1"/>
        <v>0.50000000000000011</v>
      </c>
      <c r="K9" s="3">
        <v>12</v>
      </c>
      <c r="L9" s="3">
        <v>11</v>
      </c>
      <c r="M9" s="3">
        <v>3.9</v>
      </c>
      <c r="N9" s="3">
        <v>4.5</v>
      </c>
      <c r="O9" s="3">
        <v>7</v>
      </c>
      <c r="P9" s="3">
        <v>8</v>
      </c>
      <c r="Q9" s="3">
        <v>8</v>
      </c>
      <c r="R9" s="3">
        <f t="shared" si="2"/>
        <v>7.7714285714285714</v>
      </c>
      <c r="S9" s="3">
        <f>'[3]价 格 评 分 表'!K6</f>
        <v>49.14</v>
      </c>
      <c r="T9" s="3">
        <f t="shared" si="3"/>
        <v>57.411428571428573</v>
      </c>
      <c r="U9" s="4">
        <f t="shared" si="4"/>
        <v>5</v>
      </c>
      <c r="V9" s="5">
        <v>12.5</v>
      </c>
      <c r="W9" s="5">
        <v>11.5</v>
      </c>
      <c r="X9" s="5">
        <v>4.4000000000000004</v>
      </c>
      <c r="Y9" s="5">
        <v>5</v>
      </c>
      <c r="Z9" s="5">
        <v>7.5</v>
      </c>
      <c r="AA9" s="5">
        <v>8.5</v>
      </c>
      <c r="AB9" s="5">
        <v>8.5</v>
      </c>
    </row>
    <row r="10" spans="1:28" ht="60.75" customHeight="1">
      <c r="A10" s="1">
        <v>3</v>
      </c>
      <c r="B10" s="1" t="str">
        <f>[3]商务技术评分表!B12</f>
        <v>联合体：深圳市润升建设工程有限公司（牵头人）、广东南海城乡建筑设计有限公司（成员）</v>
      </c>
      <c r="C10" s="2">
        <f t="shared" si="0"/>
        <v>8.5</v>
      </c>
      <c r="D10" s="2">
        <f t="shared" si="0"/>
        <v>8.5</v>
      </c>
      <c r="E10" s="2">
        <f t="shared" si="0"/>
        <v>8.5</v>
      </c>
      <c r="F10" s="2">
        <f t="shared" si="0"/>
        <v>8.5</v>
      </c>
      <c r="G10" s="2">
        <f t="shared" si="0"/>
        <v>8.5</v>
      </c>
      <c r="H10" s="2">
        <f t="shared" si="0"/>
        <v>8.5</v>
      </c>
      <c r="I10" s="2">
        <f t="shared" si="0"/>
        <v>8.5</v>
      </c>
      <c r="J10" s="3">
        <f t="shared" si="1"/>
        <v>8.5</v>
      </c>
      <c r="K10" s="3">
        <v>10</v>
      </c>
      <c r="L10" s="3">
        <v>10</v>
      </c>
      <c r="M10" s="3">
        <v>4.8</v>
      </c>
      <c r="N10" s="3">
        <v>6</v>
      </c>
      <c r="O10" s="3">
        <v>6</v>
      </c>
      <c r="P10" s="3">
        <v>6</v>
      </c>
      <c r="Q10" s="3">
        <v>7</v>
      </c>
      <c r="R10" s="3">
        <f t="shared" si="2"/>
        <v>7.1142857142857139</v>
      </c>
      <c r="S10" s="3">
        <f>'[3]价 格 评 分 表'!K7</f>
        <v>49.32</v>
      </c>
      <c r="T10" s="3">
        <f t="shared" si="3"/>
        <v>64.934285714285721</v>
      </c>
      <c r="U10" s="4">
        <f t="shared" si="4"/>
        <v>2</v>
      </c>
      <c r="V10" s="5">
        <v>18.5</v>
      </c>
      <c r="W10" s="5">
        <v>18.5</v>
      </c>
      <c r="X10" s="5">
        <v>13.3</v>
      </c>
      <c r="Y10" s="5">
        <v>14.5</v>
      </c>
      <c r="Z10" s="5">
        <v>14.5</v>
      </c>
      <c r="AA10" s="5">
        <v>14.5</v>
      </c>
      <c r="AB10" s="5">
        <v>15.5</v>
      </c>
    </row>
    <row r="11" spans="1:28" ht="60.75" customHeight="1">
      <c r="A11" s="1">
        <v>4</v>
      </c>
      <c r="B11" s="1" t="str">
        <f>[3]商务技术评分表!B13</f>
        <v>联合体：南雄市胜建工程建设有限公司（牵头人）、广东华鼎新维设计工程有限公司（成员）</v>
      </c>
      <c r="C11" s="2">
        <f t="shared" si="0"/>
        <v>3.25</v>
      </c>
      <c r="D11" s="2">
        <f t="shared" si="0"/>
        <v>3.25</v>
      </c>
      <c r="E11" s="2">
        <f t="shared" si="0"/>
        <v>3.25</v>
      </c>
      <c r="F11" s="2">
        <f t="shared" si="0"/>
        <v>3.25</v>
      </c>
      <c r="G11" s="2">
        <f t="shared" si="0"/>
        <v>3.25</v>
      </c>
      <c r="H11" s="2">
        <f t="shared" si="0"/>
        <v>3.25</v>
      </c>
      <c r="I11" s="2">
        <f t="shared" si="0"/>
        <v>3.25</v>
      </c>
      <c r="J11" s="3">
        <f t="shared" si="1"/>
        <v>3.25</v>
      </c>
      <c r="K11" s="3">
        <v>13</v>
      </c>
      <c r="L11" s="3">
        <v>12</v>
      </c>
      <c r="M11" s="3">
        <v>4.0999999999999996</v>
      </c>
      <c r="N11" s="3">
        <v>5</v>
      </c>
      <c r="O11" s="3">
        <v>8</v>
      </c>
      <c r="P11" s="3">
        <v>8</v>
      </c>
      <c r="Q11" s="3">
        <v>9</v>
      </c>
      <c r="R11" s="3">
        <f t="shared" si="2"/>
        <v>8.4428571428571431</v>
      </c>
      <c r="S11" s="3">
        <f>'[3]价 格 评 分 表'!K8</f>
        <v>48.96</v>
      </c>
      <c r="T11" s="3">
        <f t="shared" si="3"/>
        <v>60.652857142857144</v>
      </c>
      <c r="U11" s="4">
        <f t="shared" si="4"/>
        <v>4</v>
      </c>
      <c r="V11" s="5">
        <v>16.25</v>
      </c>
      <c r="W11" s="5">
        <v>15.25</v>
      </c>
      <c r="X11" s="5">
        <v>7.35</v>
      </c>
      <c r="Y11" s="5">
        <v>8.25</v>
      </c>
      <c r="Z11" s="5">
        <v>11.25</v>
      </c>
      <c r="AA11" s="5">
        <v>11.25</v>
      </c>
      <c r="AB11" s="5">
        <v>12.25</v>
      </c>
    </row>
    <row r="12" spans="1:28" ht="60.75" customHeight="1">
      <c r="A12" s="1">
        <v>5</v>
      </c>
      <c r="B12" s="1" t="str">
        <f>[3]商务技术评分表!B14</f>
        <v>联合体：春涛国际建筑有限公司（牵头人）、中天设计集团有限公司（成员）</v>
      </c>
      <c r="C12" s="2">
        <f t="shared" si="0"/>
        <v>31.5</v>
      </c>
      <c r="D12" s="2">
        <f t="shared" si="0"/>
        <v>31.5</v>
      </c>
      <c r="E12" s="2">
        <f t="shared" si="0"/>
        <v>31.499999999999996</v>
      </c>
      <c r="F12" s="2">
        <f t="shared" si="0"/>
        <v>31.5</v>
      </c>
      <c r="G12" s="2">
        <f t="shared" si="0"/>
        <v>31.5</v>
      </c>
      <c r="H12" s="2">
        <f t="shared" si="0"/>
        <v>31.5</v>
      </c>
      <c r="I12" s="2">
        <f t="shared" si="0"/>
        <v>31.5</v>
      </c>
      <c r="J12" s="3">
        <f t="shared" si="1"/>
        <v>31.5</v>
      </c>
      <c r="K12" s="3">
        <v>16</v>
      </c>
      <c r="L12" s="3">
        <v>16</v>
      </c>
      <c r="M12" s="3">
        <v>15.8</v>
      </c>
      <c r="N12" s="3">
        <v>15</v>
      </c>
      <c r="O12" s="3">
        <v>14</v>
      </c>
      <c r="P12" s="3">
        <v>15</v>
      </c>
      <c r="Q12" s="3">
        <v>13</v>
      </c>
      <c r="R12" s="3">
        <f t="shared" si="2"/>
        <v>14.971428571428572</v>
      </c>
      <c r="S12" s="3">
        <f>'[3]价 格 评 分 表'!K9</f>
        <v>48.91</v>
      </c>
      <c r="T12" s="3">
        <f t="shared" si="3"/>
        <v>95.381428571428572</v>
      </c>
      <c r="U12" s="4">
        <f t="shared" si="4"/>
        <v>1</v>
      </c>
      <c r="V12" s="5">
        <v>47.5</v>
      </c>
      <c r="W12" s="5">
        <v>47.5</v>
      </c>
      <c r="X12" s="5">
        <v>47.3</v>
      </c>
      <c r="Y12" s="5">
        <v>46.5</v>
      </c>
      <c r="Z12" s="5">
        <v>45.5</v>
      </c>
      <c r="AA12" s="5">
        <v>46.5</v>
      </c>
      <c r="AB12" s="5">
        <v>44.5</v>
      </c>
    </row>
    <row r="13" spans="1:28" ht="60.75" customHeight="1">
      <c r="A13" s="1">
        <v>6</v>
      </c>
      <c r="B13" s="1" t="str">
        <f>[3]商务技术评分表!B15</f>
        <v>联合体：广东铭建建设工程有限公司（牵头人）、中设设计集团股份有限公司（成员）</v>
      </c>
      <c r="C13" s="2">
        <f t="shared" si="0"/>
        <v>6.5</v>
      </c>
      <c r="D13" s="2">
        <f t="shared" si="0"/>
        <v>6.5</v>
      </c>
      <c r="E13" s="2">
        <f t="shared" si="0"/>
        <v>6.5</v>
      </c>
      <c r="F13" s="2">
        <f t="shared" si="0"/>
        <v>6.5</v>
      </c>
      <c r="G13" s="2">
        <f t="shared" si="0"/>
        <v>6.5</v>
      </c>
      <c r="H13" s="2">
        <f t="shared" si="0"/>
        <v>6.5</v>
      </c>
      <c r="I13" s="2">
        <f t="shared" si="0"/>
        <v>6.5</v>
      </c>
      <c r="J13" s="3">
        <f t="shared" si="1"/>
        <v>6.5</v>
      </c>
      <c r="K13" s="3">
        <v>11</v>
      </c>
      <c r="L13" s="3">
        <v>10</v>
      </c>
      <c r="M13" s="3">
        <v>3.5</v>
      </c>
      <c r="N13" s="3">
        <v>7.5</v>
      </c>
      <c r="O13" s="3">
        <v>6</v>
      </c>
      <c r="P13" s="3">
        <v>10</v>
      </c>
      <c r="Q13" s="3">
        <v>10</v>
      </c>
      <c r="R13" s="3">
        <f t="shared" si="2"/>
        <v>8.2857142857142865</v>
      </c>
      <c r="S13" s="3">
        <f>'[3]价 格 评 分 表'!K10</f>
        <v>49.5</v>
      </c>
      <c r="T13" s="3">
        <f t="shared" si="3"/>
        <v>64.285714285714292</v>
      </c>
      <c r="U13" s="4">
        <f t="shared" si="4"/>
        <v>3</v>
      </c>
      <c r="V13" s="5">
        <v>17.5</v>
      </c>
      <c r="W13" s="5">
        <v>16.5</v>
      </c>
      <c r="X13" s="5">
        <v>10</v>
      </c>
      <c r="Y13" s="5">
        <v>14</v>
      </c>
      <c r="Z13" s="5">
        <v>12.5</v>
      </c>
      <c r="AA13" s="5">
        <v>16.5</v>
      </c>
      <c r="AB13" s="5">
        <v>16.5</v>
      </c>
    </row>
    <row r="14" spans="1:28" s="7" customFormat="1" ht="31.5" customHeight="1">
      <c r="A14" s="25" t="s">
        <v>30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5"/>
      <c r="W14" s="5"/>
      <c r="X14" s="5"/>
      <c r="Y14" s="5"/>
      <c r="Z14" s="5"/>
      <c r="AA14" s="5"/>
      <c r="AB14" s="5"/>
    </row>
  </sheetData>
  <mergeCells count="20">
    <mergeCell ref="A4:B4"/>
    <mergeCell ref="C4:J4"/>
    <mergeCell ref="K4:L4"/>
    <mergeCell ref="M4:U4"/>
    <mergeCell ref="A1:U1"/>
    <mergeCell ref="A2:U2"/>
    <mergeCell ref="A3:B3"/>
    <mergeCell ref="C3:J3"/>
    <mergeCell ref="K3:L3"/>
    <mergeCell ref="M3:U3"/>
    <mergeCell ref="U6:U7"/>
    <mergeCell ref="V6:AB6"/>
    <mergeCell ref="A5:U5"/>
    <mergeCell ref="A14:U14"/>
    <mergeCell ref="A6:A7"/>
    <mergeCell ref="B6:B7"/>
    <mergeCell ref="C6:J6"/>
    <mergeCell ref="K6:R6"/>
    <mergeCell ref="S6:S7"/>
    <mergeCell ref="T6:T7"/>
  </mergeCells>
  <phoneticPr fontId="3" type="noConversion"/>
  <pageMargins left="0.39370078740157483" right="0.27559055118110237" top="0.47244094488188981" bottom="0.23622047244094491" header="0.31496062992125984" footer="0.31496062992125984"/>
  <pageSetup paperSize="9" scale="74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评标专家评标过程的评审意见公示表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2019-04-26T08:19:50Z</cp:lastPrinted>
  <dcterms:created xsi:type="dcterms:W3CDTF">2019-04-26T08:04:20Z</dcterms:created>
  <dcterms:modified xsi:type="dcterms:W3CDTF">2019-04-26T08:20:03Z</dcterms:modified>
</cp:coreProperties>
</file>