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0" windowWidth="28035" windowHeight="12105"/>
  </bookViews>
  <sheets>
    <sheet name="综合得分" sheetId="1" r:id="rId1"/>
  </sheets>
  <externalReferences>
    <externalReference r:id="rId2"/>
    <externalReference r:id="rId3"/>
    <externalReference r:id="rId4"/>
    <externalReference r:id="rId5"/>
  </externalReferences>
  <definedNames>
    <definedName name="_Fill" hidden="1">#REF!</definedName>
    <definedName name="curr">[2]Cover!$G$3</definedName>
    <definedName name="_xlnm.Database" hidden="1">#REF!</definedName>
    <definedName name="mq">'[3]P&amp;L-Act-Bgt -FY0304'!$C$5</definedName>
    <definedName name="_xlnm.Print_Area" localSheetId="0">综合得分!$A$1:$Q$15</definedName>
    <definedName name="TaxTV">10%</definedName>
    <definedName name="TaxXL">5%</definedName>
    <definedName name="汇率">#REF!</definedName>
    <definedName name="进出口平衡比较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</definedNames>
  <calcPr calcId="144525"/>
</workbook>
</file>

<file path=xl/calcChain.xml><?xml version="1.0" encoding="utf-8"?>
<calcChain xmlns="http://schemas.openxmlformats.org/spreadsheetml/2006/main">
  <c r="O12" i="1" l="1"/>
  <c r="N12" i="1"/>
  <c r="H12" i="1"/>
  <c r="P12" i="1" s="1"/>
  <c r="B12" i="1"/>
  <c r="O11" i="1"/>
  <c r="N11" i="1"/>
  <c r="P11" i="1" s="1"/>
  <c r="H11" i="1"/>
  <c r="B11" i="1"/>
  <c r="O10" i="1"/>
  <c r="N10" i="1"/>
  <c r="P10" i="1" s="1"/>
  <c r="H10" i="1"/>
  <c r="B10" i="1"/>
  <c r="O9" i="1"/>
  <c r="N9" i="1"/>
  <c r="P9" i="1" s="1"/>
  <c r="H9" i="1"/>
  <c r="B9" i="1"/>
  <c r="O8" i="1"/>
  <c r="N8" i="1"/>
  <c r="P8" i="1" s="1"/>
  <c r="H8" i="1"/>
  <c r="B8" i="1"/>
  <c r="O7" i="1"/>
  <c r="N7" i="1"/>
  <c r="P7" i="1" s="1"/>
  <c r="H7" i="1"/>
  <c r="B7" i="1"/>
  <c r="O6" i="1"/>
  <c r="N6" i="1"/>
  <c r="P6" i="1" s="1"/>
  <c r="Q6" i="1" s="1"/>
  <c r="H6" i="1"/>
  <c r="B6" i="1"/>
  <c r="A2" i="1"/>
  <c r="Q7" i="1" l="1"/>
  <c r="Q8" i="1"/>
  <c r="Q9" i="1"/>
  <c r="Q10" i="1"/>
  <c r="Q11" i="1"/>
  <c r="Q12" i="1"/>
</calcChain>
</file>

<file path=xl/sharedStrings.xml><?xml version="1.0" encoding="utf-8"?>
<sst xmlns="http://schemas.openxmlformats.org/spreadsheetml/2006/main" count="21" uniqueCount="18">
  <si>
    <t>项目名称：珠港新城海洋路（黄厝围路-龙珠路）、规划一路（珠港路-海滨东路）市政道路及配套（一期）工程监理</t>
  </si>
  <si>
    <t>序号</t>
  </si>
  <si>
    <t>投标人名称</t>
  </si>
  <si>
    <t>商务部分(除报价得分）</t>
  </si>
  <si>
    <t>技术部分得分</t>
  </si>
  <si>
    <t>报价得分</t>
  </si>
  <si>
    <t>综合得分</t>
  </si>
  <si>
    <t>排名</t>
  </si>
  <si>
    <t>得分</t>
  </si>
  <si>
    <t>评标过程的评审意见公示表</t>
    <phoneticPr fontId="3" type="noConversion"/>
  </si>
  <si>
    <t>专家一</t>
    <phoneticPr fontId="3" type="noConversion"/>
  </si>
  <si>
    <t>专家二</t>
  </si>
  <si>
    <t>专家二</t>
    <phoneticPr fontId="3" type="noConversion"/>
  </si>
  <si>
    <t>专家三</t>
    <phoneticPr fontId="3" type="noConversion"/>
  </si>
  <si>
    <t>专家四</t>
    <phoneticPr fontId="3" type="noConversion"/>
  </si>
  <si>
    <t>专家五</t>
    <phoneticPr fontId="3" type="noConversion"/>
  </si>
  <si>
    <t>专家六</t>
    <phoneticPr fontId="3" type="noConversion"/>
  </si>
  <si>
    <t>专家一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</si>
</sst>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.00_ "/>
    <numFmt numFmtId="177" formatCode="_-* #,##0_-;\-* #,##0_-;_-* &quot;-&quot;_-;_-@_-"/>
    <numFmt numFmtId="178" formatCode="_-* #,##0.00_-;\-* #,##0.00_-;_-* &quot;-&quot;??_-;_-@_-"/>
    <numFmt numFmtId="179" formatCode="_-* #,##0\ _F_-;\-* #,##0\ _F_-;_-* &quot;-&quot;\ _F_-;_-@_-"/>
    <numFmt numFmtId="180" formatCode="0.00_)"/>
    <numFmt numFmtId="181" formatCode="_-* #,##0.00\ &quot;F&quot;_-;\-* #,##0.00\ &quot;F&quot;_-;_-* &quot;-&quot;??\ &quot;F&quot;_-;_-@_-"/>
    <numFmt numFmtId="182" formatCode="_-* #,##0.00\ _F_-;\-* #,##0.00\ _F_-;_-* &quot;-&quot;??\ _F_-;_-@_-"/>
    <numFmt numFmtId="183" formatCode="&quot;\&quot;#,##0.00;[Red]&quot;\&quot;\-#,##0.00"/>
    <numFmt numFmtId="184" formatCode="&quot;\&quot;#,##0;[Red]&quot;\&quot;\-#,##0"/>
  </numFmts>
  <fonts count="27"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4"/>
      <name val="宋体"/>
      <family val="3"/>
      <charset val="134"/>
    </font>
    <font>
      <sz val="10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0"/>
      <name val="Geneva"/>
      <family val="2"/>
    </font>
    <font>
      <sz val="12"/>
      <name val="¹UAAA¼"/>
      <family val="2"/>
    </font>
    <font>
      <b/>
      <sz val="12"/>
      <name val="宋体"/>
      <family val="3"/>
      <charset val="134"/>
    </font>
    <font>
      <u/>
      <sz val="7.5"/>
      <color indexed="36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7.5"/>
      <color indexed="12"/>
      <name val="Arial"/>
      <family val="2"/>
    </font>
    <font>
      <sz val="10"/>
      <color indexed="13"/>
      <name val="Arial"/>
      <family val="2"/>
    </font>
    <font>
      <b/>
      <i/>
      <sz val="16"/>
      <name val="Helv"/>
      <family val="2"/>
    </font>
    <font>
      <sz val="10"/>
      <name val="MS Sans Serif"/>
      <family val="2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sz val="14"/>
      <name val="뼻뮝"/>
      <family val="3"/>
      <charset val="134"/>
    </font>
    <font>
      <sz val="12"/>
      <name val="뼻뮝"/>
      <family val="3"/>
      <charset val="134"/>
    </font>
    <font>
      <sz val="12"/>
      <name val="바탕체"/>
      <family val="3"/>
      <charset val="134"/>
    </font>
    <font>
      <sz val="10"/>
      <name val="굴림체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/>
      <right/>
      <top style="double">
        <color indexed="64"/>
      </top>
      <bottom/>
      <diagonal/>
    </border>
  </borders>
  <cellStyleXfs count="101"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/>
    <xf numFmtId="0" fontId="9" fillId="0" borderId="0"/>
    <xf numFmtId="0" fontId="10" fillId="0" borderId="0" applyNumberForma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9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38" fontId="12" fillId="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10" fontId="12" fillId="3" borderId="2" applyNumberFormat="0" applyBorder="0" applyAlignment="0" applyProtection="0"/>
    <xf numFmtId="0" fontId="16" fillId="0" borderId="8" applyNumberFormat="0" applyFont="0" applyAlignment="0"/>
    <xf numFmtId="180" fontId="17" fillId="0" borderId="0"/>
    <xf numFmtId="0" fontId="5" fillId="0" borderId="0"/>
    <xf numFmtId="178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18" fillId="0" borderId="1" applyFont="0" applyFill="0" applyAlignment="0" applyProtection="0"/>
    <xf numFmtId="0" fontId="5" fillId="0" borderId="9" applyNumberFormat="0" applyFont="0" applyFill="0" applyAlignment="0" applyProtection="0"/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40" fontId="23" fillId="0" borderId="0" applyFont="0" applyFill="0" applyBorder="0" applyAlignment="0" applyProtection="0"/>
    <xf numFmtId="38" fontId="23" fillId="0" borderId="0" applyFont="0" applyFill="0" applyBorder="0" applyAlignment="0" applyProtection="0"/>
    <xf numFmtId="0" fontId="5" fillId="0" borderId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5" fillId="0" borderId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4" fillId="0" borderId="0"/>
    <xf numFmtId="181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3" fontId="25" fillId="0" borderId="0" applyFont="0" applyFill="0" applyBorder="0" applyAlignment="0" applyProtection="0"/>
    <xf numFmtId="184" fontId="25" fillId="0" borderId="0" applyFont="0" applyFill="0" applyBorder="0" applyAlignment="0" applyProtection="0"/>
    <xf numFmtId="0" fontId="26" fillId="0" borderId="0"/>
  </cellStyleXfs>
  <cellXfs count="19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31" fontId="0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176" fontId="0" fillId="0" borderId="0" xfId="0" applyNumberFormat="1" applyFont="1" applyBorder="1">
      <alignment vertical="center"/>
    </xf>
    <xf numFmtId="176" fontId="0" fillId="0" borderId="0" xfId="0" applyNumberFormat="1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01">
    <cellStyle name="_x0004_" xfId="1"/>
    <cellStyle name="??_kc-elec system check list" xfId="2"/>
    <cellStyle name="_2009下半年总表" xfId="3"/>
    <cellStyle name="_AIR SIDE C1区域" xfId="4"/>
    <cellStyle name="_AP产品 C4区域" xfId="5"/>
    <cellStyle name="_Book1" xfId="6"/>
    <cellStyle name="_Book1_1" xfId="7"/>
    <cellStyle name="_ET_STYLE_NoName_00_" xfId="8"/>
    <cellStyle name="_MAC-SAP价格" xfId="9"/>
    <cellStyle name="_MHS ALL" xfId="10"/>
    <cellStyle name="_MHZ MCZ" xfId="11"/>
    <cellStyle name="_PA" xfId="12"/>
    <cellStyle name="_PAU" xfId="13"/>
    <cellStyle name="_SAP价格文件-大金2009" xfId="14"/>
    <cellStyle name="_UP C1区域" xfId="15"/>
    <cellStyle name="_UP C4区域" xfId="16"/>
    <cellStyle name="_WSHP WGZ MWCP MDS-W价格" xfId="17"/>
    <cellStyle name="_风冷冷热水及热泵热水器 C2区域" xfId="18"/>
    <cellStyle name="_风冷冷热水及热泵热水器 C4区域" xfId="19"/>
    <cellStyle name="_副本风机盘管价格" xfId="20"/>
    <cellStyle name="_副本价格文件EXCEL版面" xfId="21"/>
    <cellStyle name="_价格文件EXCEL版面" xfId="22"/>
    <cellStyle name="_商用机价格2009-发布邮件" xfId="23"/>
    <cellStyle name="_数码涡旋MDS-C1区域" xfId="24"/>
    <cellStyle name="_数码涡旋MDS-C4区域" xfId="25"/>
    <cellStyle name="_新产品价格C1" xfId="26"/>
    <cellStyle name="_总表" xfId="27"/>
    <cellStyle name="AeE­ [0]_INQUIRY ¿μ¾÷AßAø " xfId="28"/>
    <cellStyle name="AeE­_INQUIRY ¿μ¾÷AßAø " xfId="29"/>
    <cellStyle name="AÞ¸¶ [0]_INQUIRY ¿?¾÷AßAø " xfId="30"/>
    <cellStyle name="AÞ¸¶_INQUIRY ¿?¾÷AßAø " xfId="31"/>
    <cellStyle name="C?AØ_¿?¾÷CoE² " xfId="32"/>
    <cellStyle name="C￥AØ_¿μ¾÷CoE² " xfId="33"/>
    <cellStyle name="ColLevel_0" xfId="34"/>
    <cellStyle name="Com_x000e_" xfId="35"/>
    <cellStyle name="Comma [0]_5 years plan" xfId="36"/>
    <cellStyle name="Comma_5 years plan" xfId="37"/>
    <cellStyle name="Comma0" xfId="38"/>
    <cellStyle name="Currency [0]_5 years plan" xfId="39"/>
    <cellStyle name="Currency_5 years plan" xfId="40"/>
    <cellStyle name="Currency0" xfId="41"/>
    <cellStyle name="C轜䃞䄓_x0001_" xfId="42"/>
    <cellStyle name="Date" xfId="43"/>
    <cellStyle name="Fixed" xfId="44"/>
    <cellStyle name="Followed Hyperlink" xfId="45"/>
    <cellStyle name="Grey" xfId="46"/>
    <cellStyle name="Heading 1" xfId="47"/>
    <cellStyle name="Heading 2" xfId="48"/>
    <cellStyle name="Hyperlink" xfId="49"/>
    <cellStyle name="Input [yellow]" xfId="50"/>
    <cellStyle name="line" xfId="51"/>
    <cellStyle name="Normal - Style1" xfId="52"/>
    <cellStyle name="Normal_083004 WSHP price annoucement" xfId="53"/>
    <cellStyle name="_x0011_omma_ᅢ" xfId="54"/>
    <cellStyle name="Percent [2]" xfId="55"/>
    <cellStyle name="Percent_pldt" xfId="56"/>
    <cellStyle name="Total" xfId="57"/>
    <cellStyle name="差_2 监理项目用表模板" xfId="58"/>
    <cellStyle name="差_3 设计项目用表模板" xfId="59"/>
    <cellStyle name="差_Book1" xfId="60"/>
    <cellStyle name="差_MCW" xfId="61"/>
    <cellStyle name="差_MCW_10年AIRSIDE出厂价格分析" xfId="62"/>
    <cellStyle name="差_MCW_10年PAU出厂价格分析" xfId="63"/>
    <cellStyle name="差_Xl0000001" xfId="64"/>
    <cellStyle name="差_汇总表" xfId="65"/>
    <cellStyle name="差_评标表" xfId="66"/>
    <cellStyle name="差_庭凯评标表（新）" xfId="67"/>
    <cellStyle name="常规" xfId="0" builtinId="0"/>
    <cellStyle name="常规 2" xfId="68"/>
    <cellStyle name="常规 3" xfId="69"/>
    <cellStyle name="超级链接_Book1" xfId="70"/>
    <cellStyle name="好_2 监理项目用表模板" xfId="71"/>
    <cellStyle name="好_2 监理项目用表模板_评标表" xfId="72"/>
    <cellStyle name="好_3 设计项目用表模板" xfId="73"/>
    <cellStyle name="好_Book1" xfId="74"/>
    <cellStyle name="好_MCW" xfId="75"/>
    <cellStyle name="好_MCW_10年AIRSIDE出厂价格分析" xfId="76"/>
    <cellStyle name="好_MCW_10年PAU出厂价格分析" xfId="77"/>
    <cellStyle name="好_Xl0000001" xfId="78"/>
    <cellStyle name="好_汇总表" xfId="79"/>
    <cellStyle name="好_汇总表_评标表" xfId="80"/>
    <cellStyle name="好_评标表" xfId="81"/>
    <cellStyle name="好_庭凯评标表（新）" xfId="82"/>
    <cellStyle name="后继超级链接_Book1" xfId="83"/>
    <cellStyle name="똿뗦먛귟 [0.00]_PRODUCT DETAIL Q1" xfId="84"/>
    <cellStyle name="똿뗦먛귟_PRODUCT DETAIL Q1" xfId="85"/>
    <cellStyle name="普通_AGE" xfId="86"/>
    <cellStyle name="千分位[0]_Sheet1" xfId="87"/>
    <cellStyle name="千分位_Sheet1" xfId="88"/>
    <cellStyle name="千位[0]_7月深圳奥维尔" xfId="89"/>
    <cellStyle name="千位_7月深圳奥维尔" xfId="90"/>
    <cellStyle name="样式 1" xfId="91"/>
    <cellStyle name="믅됞 [0.00]_PRODUCT DETAIL Q1" xfId="92"/>
    <cellStyle name="믅됞_PRODUCT DETAIL Q1" xfId="93"/>
    <cellStyle name="백분율_HOBONG" xfId="94"/>
    <cellStyle name="뷭?_BOOKSHIP" xfId="95"/>
    <cellStyle name="콤마 [0]_1202" xfId="96"/>
    <cellStyle name="콤마_1202" xfId="97"/>
    <cellStyle name="통화 [0]_1202" xfId="98"/>
    <cellStyle name="통화_1202" xfId="99"/>
    <cellStyle name="표준_(정보부문)월별인원계획" xfId="10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8023;&#26207;/&#19968;&#26399;&#30417;&#29702;/&#20250;&#35758;&#25991;&#20214;&#65288;&#26631;&#21518;&#65289;/&#39033;&#30446;&#29992;&#34920;&#27169;&#26495;&#65288;&#26032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8023;&#26207;/&#19968;&#26399;&#30417;&#29702;/&#20250;&#35758;&#25991;&#20214;&#65288;&#26631;&#21518;&#65289;/zpp/SZMQ%2004%20GMM%20Au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8023;&#26207;/&#19968;&#26399;&#30417;&#29702;/&#20250;&#35758;&#25991;&#20214;&#65288;&#26631;&#21518;&#65289;/sinocpchome/vault_4/&#26366;&#29747;/hyperion04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28023;&#26207;/&#19968;&#26399;&#30417;&#29702;/&#20250;&#35758;&#25991;&#20214;&#65288;&#26631;&#21518;&#65289;/2002/3Br%20Qtr%20Meet%20Template%2001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信息"/>
      <sheetName val="招标代理拟派进入评标区代表名单"/>
      <sheetName val="招标人拟派进入评标区代表名单 "/>
      <sheetName val="投标人签到表"/>
      <sheetName val="投标文件撤回确认表"/>
      <sheetName val="代理人员签到表"/>
      <sheetName val="招标人代表签到表"/>
      <sheetName val="监督单位代表签到表"/>
      <sheetName val="评标专家签到表"/>
      <sheetName val="唱标情况登记表"/>
      <sheetName val="资格评审情况"/>
      <sheetName val="资格评审情况汇总表"/>
      <sheetName val="符合性评审情况"/>
      <sheetName val="符合性评审情况汇总表"/>
      <sheetName val="商务技术评分 (2)"/>
      <sheetName val="商务技术评分"/>
      <sheetName val="价格分"/>
      <sheetName val="综合得分"/>
      <sheetName val="评审报告"/>
      <sheetName val="中标公示"/>
      <sheetName val="专家劳务费确认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6">
          <cell r="B6" t="str">
            <v xml:space="preserve">广西中信恒泰工程顾问有限公司 </v>
          </cell>
          <cell r="E6">
            <v>29.81</v>
          </cell>
        </row>
        <row r="7">
          <cell r="B7" t="str">
            <v>广东省广大工程顾问有限公司</v>
          </cell>
          <cell r="E7">
            <v>28.61</v>
          </cell>
        </row>
        <row r="8">
          <cell r="B8" t="str">
            <v>广州市广州工程建设监理有限公司</v>
          </cell>
          <cell r="E8">
            <v>29.87</v>
          </cell>
        </row>
        <row r="9">
          <cell r="B9" t="str">
            <v>广东广信建筑工程监理有限公司</v>
          </cell>
          <cell r="E9">
            <v>29.82</v>
          </cell>
        </row>
        <row r="10">
          <cell r="B10" t="str">
            <v>广东联发工程咨询有限公司</v>
          </cell>
          <cell r="E10">
            <v>29.92</v>
          </cell>
        </row>
        <row r="11">
          <cell r="B11" t="str">
            <v>广州市市政工程监理有限公司</v>
          </cell>
          <cell r="E11">
            <v>29.82</v>
          </cell>
        </row>
        <row r="12">
          <cell r="B12" t="str">
            <v>广东工程建设监理有限公司</v>
          </cell>
          <cell r="E12">
            <v>29.96</v>
          </cell>
        </row>
      </sheetData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- GMM -"/>
      <sheetName val="DB_GMM_PL"/>
      <sheetName val="DB_GMM_BS"/>
      <sheetName val="CF DWF"/>
      <sheetName val="BS DWF"/>
      <sheetName val="- QSBM -"/>
      <sheetName val="IMD"/>
      <sheetName val="FMD"/>
      <sheetName val="RB_KPI"/>
      <sheetName val="P&amp;L (Qtr)"/>
      <sheetName val="P&amp;L"/>
      <sheetName val="BS"/>
      <sheetName val="Bcap"/>
      <sheetName val="Back Office Cost"/>
      <sheetName val="SOP 1"/>
      <sheetName val="SOP 2 &amp; SOP 3 "/>
      <sheetName val="RB_KRA"/>
      <sheetName val="KRAs"/>
      <sheetName val="RB_BIP"/>
      <sheetName val="&lt;M1&gt;"/>
      <sheetName val="RB_IMD"/>
      <sheetName val="RB_FMD"/>
      <sheetName val="RB_PL1"/>
      <sheetName val="RB_PL2"/>
      <sheetName val="RB_BS"/>
      <sheetName val="RB_Bcap"/>
      <sheetName val="RB_FUR"/>
      <sheetName val="RB_Capex"/>
      <sheetName val="RB_CFlow"/>
      <sheetName val="5-Yr Trend"/>
      <sheetName val="Koh"/>
      <sheetName val="Debtors"/>
      <sheetName val="RD"/>
      <sheetName val="Capable"/>
      <sheetName val="Production"/>
      <sheetName val="ISO9000"/>
      <sheetName val="&lt;M2&gt;"/>
      <sheetName val="DB_p&amp;l"/>
      <sheetName val="DB_BS"/>
      <sheetName val="DB_CF"/>
      <sheetName val="DB_Aging"/>
      <sheetName val="DB_BCAP"/>
      <sheetName val="DB_Fur"/>
      <sheetName val="Bank Fac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1999"/>
      <sheetName val="P&amp;L-Act-Bgt -FY0304"/>
      <sheetName val="P&amp;L-Bgt-FY0304"/>
      <sheetName val="P&amp;L-FY0203"/>
      <sheetName val="SOP1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P_L_Act_Bgt _FY03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"/>
      <sheetName val="A"/>
      <sheetName val="P&amp;L1"/>
      <sheetName val="P&amp;L2"/>
      <sheetName val="Exp1"/>
      <sheetName val="Exp2"/>
      <sheetName val="GMM "/>
      <sheetName val="应收帐龄(UP) "/>
      <sheetName val="应收帐龄(SZAP) "/>
      <sheetName val="Bud WK"/>
      <sheetName val="BS(H)"/>
      <sheetName val="CF(H)"/>
      <sheetName val="CER"/>
      <sheetName val="B"/>
      <sheetName val="Action"/>
      <sheetName val="C"/>
      <sheetName val="D"/>
      <sheetName val="财务行政KRA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tabSelected="1" zoomScale="115" zoomScaleNormal="115" workbookViewId="0">
      <selection activeCell="C4" sqref="C4:H4"/>
    </sheetView>
  </sheetViews>
  <sheetFormatPr defaultRowHeight="14.25"/>
  <cols>
    <col min="1" max="1" width="3.5" style="2" customWidth="1"/>
    <col min="2" max="2" width="29.25" style="2" customWidth="1"/>
    <col min="3" max="6" width="8.875" style="2" customWidth="1"/>
    <col min="7" max="7" width="9" style="2" customWidth="1"/>
    <col min="8" max="14" width="8.875" style="2" customWidth="1"/>
    <col min="15" max="16" width="9.125" style="2" customWidth="1"/>
    <col min="17" max="17" width="5.5" style="2" customWidth="1"/>
    <col min="18" max="18" width="9" style="2"/>
    <col min="19" max="22" width="9.5" style="2" bestFit="1" customWidth="1"/>
    <col min="23" max="16384" width="9" style="2"/>
  </cols>
  <sheetData>
    <row r="1" spans="1:22" ht="29.25" customHeight="1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2">
      <c r="A2" s="3">
        <f ca="1">TODAY()</f>
        <v>43559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34.5" customHeight="1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22" ht="36" customHeight="1">
      <c r="A4" s="5" t="s">
        <v>1</v>
      </c>
      <c r="B4" s="5" t="s">
        <v>2</v>
      </c>
      <c r="C4" s="6" t="s">
        <v>3</v>
      </c>
      <c r="D4" s="7"/>
      <c r="E4" s="7"/>
      <c r="F4" s="7"/>
      <c r="G4" s="7"/>
      <c r="H4" s="8"/>
      <c r="I4" s="6" t="s">
        <v>4</v>
      </c>
      <c r="J4" s="7"/>
      <c r="K4" s="7"/>
      <c r="L4" s="7"/>
      <c r="M4" s="7"/>
      <c r="N4" s="8"/>
      <c r="O4" s="9" t="s">
        <v>5</v>
      </c>
      <c r="P4" s="9" t="s">
        <v>6</v>
      </c>
      <c r="Q4" s="9" t="s">
        <v>7</v>
      </c>
    </row>
    <row r="5" spans="1:22" ht="36.75" customHeight="1">
      <c r="A5" s="5"/>
      <c r="B5" s="5"/>
      <c r="C5" s="10" t="s">
        <v>10</v>
      </c>
      <c r="D5" s="10" t="s">
        <v>12</v>
      </c>
      <c r="E5" s="10" t="s">
        <v>13</v>
      </c>
      <c r="F5" s="10" t="s">
        <v>14</v>
      </c>
      <c r="G5" s="10" t="s">
        <v>15</v>
      </c>
      <c r="H5" s="11" t="s">
        <v>16</v>
      </c>
      <c r="I5" s="10" t="s">
        <v>17</v>
      </c>
      <c r="J5" s="10" t="s">
        <v>11</v>
      </c>
      <c r="K5" s="10" t="s">
        <v>13</v>
      </c>
      <c r="L5" s="10" t="s">
        <v>14</v>
      </c>
      <c r="M5" s="10" t="s">
        <v>15</v>
      </c>
      <c r="N5" s="11" t="s">
        <v>8</v>
      </c>
      <c r="O5" s="12"/>
      <c r="P5" s="12"/>
      <c r="Q5" s="12"/>
      <c r="R5" s="13"/>
      <c r="S5" s="13"/>
      <c r="T5" s="13"/>
      <c r="U5" s="13"/>
      <c r="V5" s="13"/>
    </row>
    <row r="6" spans="1:22" ht="60.75" customHeight="1">
      <c r="A6" s="11">
        <v>1</v>
      </c>
      <c r="B6" s="11" t="str">
        <f>[1]价格分!B6</f>
        <v xml:space="preserve">广西中信恒泰工程顾问有限公司 </v>
      </c>
      <c r="C6" s="14">
        <v>21</v>
      </c>
      <c r="D6" s="14">
        <v>21</v>
      </c>
      <c r="E6" s="14">
        <v>21</v>
      </c>
      <c r="F6" s="14">
        <v>21</v>
      </c>
      <c r="G6" s="14">
        <v>21</v>
      </c>
      <c r="H6" s="14">
        <f t="shared" ref="H6:H12" si="0">ROUND((SUM(C6:G6)-MAX(C6:G6)-MIN(C6:G6))/3,2)</f>
        <v>21</v>
      </c>
      <c r="I6" s="14">
        <v>14</v>
      </c>
      <c r="J6" s="14">
        <v>12</v>
      </c>
      <c r="K6" s="14">
        <v>13</v>
      </c>
      <c r="L6" s="14">
        <v>13</v>
      </c>
      <c r="M6" s="14">
        <v>15</v>
      </c>
      <c r="N6" s="14">
        <f t="shared" ref="N6:N12" si="1">ROUND((SUM(I6:M6)-MAX(I6:M6)-MIN(I6:M6))/3,2)</f>
        <v>13.33</v>
      </c>
      <c r="O6" s="14">
        <f>[1]价格分!E6</f>
        <v>29.81</v>
      </c>
      <c r="P6" s="14">
        <f t="shared" ref="P6:P12" si="2">H6+N6+O6</f>
        <v>64.14</v>
      </c>
      <c r="Q6" s="11">
        <f t="shared" ref="Q6:Q12" si="3">RANK(P6,$P$6:$P$12,0)</f>
        <v>2</v>
      </c>
      <c r="R6" s="15"/>
      <c r="S6" s="15"/>
      <c r="T6" s="15"/>
      <c r="U6" s="15"/>
      <c r="V6" s="15"/>
    </row>
    <row r="7" spans="1:22" ht="60.75" customHeight="1">
      <c r="A7" s="11">
        <v>2</v>
      </c>
      <c r="B7" s="11" t="str">
        <f>[1]价格分!B7</f>
        <v>广东省广大工程顾问有限公司</v>
      </c>
      <c r="C7" s="14">
        <v>21.75</v>
      </c>
      <c r="D7" s="14">
        <v>21.75</v>
      </c>
      <c r="E7" s="14">
        <v>21.75</v>
      </c>
      <c r="F7" s="14">
        <v>21.75</v>
      </c>
      <c r="G7" s="14">
        <v>21.75</v>
      </c>
      <c r="H7" s="14">
        <f t="shared" si="0"/>
        <v>21.75</v>
      </c>
      <c r="I7" s="14">
        <v>14</v>
      </c>
      <c r="J7" s="14">
        <v>12</v>
      </c>
      <c r="K7" s="14">
        <v>13</v>
      </c>
      <c r="L7" s="14">
        <v>14</v>
      </c>
      <c r="M7" s="14">
        <v>16</v>
      </c>
      <c r="N7" s="14">
        <f t="shared" si="1"/>
        <v>13.67</v>
      </c>
      <c r="O7" s="14">
        <f>[1]价格分!E7</f>
        <v>28.61</v>
      </c>
      <c r="P7" s="14">
        <f t="shared" si="2"/>
        <v>64.03</v>
      </c>
      <c r="Q7" s="11">
        <f t="shared" si="3"/>
        <v>3</v>
      </c>
      <c r="R7" s="16"/>
      <c r="S7" s="15"/>
      <c r="T7" s="15"/>
      <c r="U7" s="15"/>
      <c r="V7" s="15"/>
    </row>
    <row r="8" spans="1:22" ht="60.75" customHeight="1">
      <c r="A8" s="11">
        <v>3</v>
      </c>
      <c r="B8" s="11" t="str">
        <f>[1]价格分!B8</f>
        <v>广州市广州工程建设监理有限公司</v>
      </c>
      <c r="C8" s="14">
        <v>44</v>
      </c>
      <c r="D8" s="14">
        <v>44</v>
      </c>
      <c r="E8" s="14">
        <v>44</v>
      </c>
      <c r="F8" s="14">
        <v>44</v>
      </c>
      <c r="G8" s="14">
        <v>44</v>
      </c>
      <c r="H8" s="14">
        <f t="shared" si="0"/>
        <v>44</v>
      </c>
      <c r="I8" s="14">
        <v>19</v>
      </c>
      <c r="J8" s="14">
        <v>18</v>
      </c>
      <c r="K8" s="14">
        <v>16</v>
      </c>
      <c r="L8" s="14">
        <v>16</v>
      </c>
      <c r="M8" s="14">
        <v>20</v>
      </c>
      <c r="N8" s="14">
        <f t="shared" si="1"/>
        <v>17.670000000000002</v>
      </c>
      <c r="O8" s="14">
        <f>[1]价格分!E8</f>
        <v>29.87</v>
      </c>
      <c r="P8" s="14">
        <f t="shared" si="2"/>
        <v>91.54</v>
      </c>
      <c r="Q8" s="11">
        <f t="shared" si="3"/>
        <v>1</v>
      </c>
      <c r="R8" s="16"/>
      <c r="S8" s="15"/>
      <c r="T8" s="15"/>
      <c r="U8" s="15"/>
      <c r="V8" s="15"/>
    </row>
    <row r="9" spans="1:22" ht="60.75" customHeight="1">
      <c r="A9" s="11">
        <v>4</v>
      </c>
      <c r="B9" s="11" t="str">
        <f>[1]价格分!B9</f>
        <v>广东广信建筑工程监理有限公司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f t="shared" si="0"/>
        <v>0</v>
      </c>
      <c r="I9" s="14">
        <v>12</v>
      </c>
      <c r="J9" s="14">
        <v>12</v>
      </c>
      <c r="K9" s="14">
        <v>12</v>
      </c>
      <c r="L9" s="14">
        <v>14</v>
      </c>
      <c r="M9" s="14">
        <v>12</v>
      </c>
      <c r="N9" s="14">
        <f t="shared" si="1"/>
        <v>12</v>
      </c>
      <c r="O9" s="14">
        <f>[1]价格分!E9</f>
        <v>29.82</v>
      </c>
      <c r="P9" s="14">
        <f t="shared" si="2"/>
        <v>41.82</v>
      </c>
      <c r="Q9" s="11">
        <f t="shared" si="3"/>
        <v>7</v>
      </c>
      <c r="R9" s="16"/>
      <c r="S9" s="15"/>
      <c r="T9" s="15"/>
      <c r="U9" s="15"/>
      <c r="V9" s="15"/>
    </row>
    <row r="10" spans="1:22" ht="60.75" customHeight="1">
      <c r="A10" s="11">
        <v>5</v>
      </c>
      <c r="B10" s="11" t="str">
        <f>[1]价格分!B10</f>
        <v>广东联发工程咨询有限公司</v>
      </c>
      <c r="C10" s="14">
        <v>19.5</v>
      </c>
      <c r="D10" s="14">
        <v>19.5</v>
      </c>
      <c r="E10" s="14">
        <v>19.5</v>
      </c>
      <c r="F10" s="14">
        <v>19.5</v>
      </c>
      <c r="G10" s="14">
        <v>19.5</v>
      </c>
      <c r="H10" s="14">
        <f t="shared" si="0"/>
        <v>19.5</v>
      </c>
      <c r="I10" s="14">
        <v>17</v>
      </c>
      <c r="J10" s="14">
        <v>14</v>
      </c>
      <c r="K10" s="14">
        <v>14</v>
      </c>
      <c r="L10" s="14">
        <v>15</v>
      </c>
      <c r="M10" s="14">
        <v>13</v>
      </c>
      <c r="N10" s="14">
        <f t="shared" si="1"/>
        <v>14.33</v>
      </c>
      <c r="O10" s="14">
        <f>[1]价格分!E10</f>
        <v>29.92</v>
      </c>
      <c r="P10" s="14">
        <f t="shared" si="2"/>
        <v>63.75</v>
      </c>
      <c r="Q10" s="11">
        <f t="shared" si="3"/>
        <v>4</v>
      </c>
      <c r="R10" s="16"/>
      <c r="S10" s="15"/>
      <c r="T10" s="15"/>
      <c r="U10" s="15"/>
      <c r="V10" s="15"/>
    </row>
    <row r="11" spans="1:22" ht="60.75" customHeight="1">
      <c r="A11" s="11">
        <v>6</v>
      </c>
      <c r="B11" s="11" t="str">
        <f>[1]价格分!B11</f>
        <v>广州市市政工程监理有限公司</v>
      </c>
      <c r="C11" s="14">
        <v>13.25</v>
      </c>
      <c r="D11" s="14">
        <v>13.25</v>
      </c>
      <c r="E11" s="14">
        <v>13.25</v>
      </c>
      <c r="F11" s="14">
        <v>13.25</v>
      </c>
      <c r="G11" s="14">
        <v>13.25</v>
      </c>
      <c r="H11" s="14">
        <f t="shared" si="0"/>
        <v>13.25</v>
      </c>
      <c r="I11" s="14">
        <v>16</v>
      </c>
      <c r="J11" s="14">
        <v>13</v>
      </c>
      <c r="K11" s="14">
        <v>13</v>
      </c>
      <c r="L11" s="14">
        <v>13</v>
      </c>
      <c r="M11" s="14">
        <v>14</v>
      </c>
      <c r="N11" s="14">
        <f t="shared" si="1"/>
        <v>13.33</v>
      </c>
      <c r="O11" s="14">
        <f>[1]价格分!E11</f>
        <v>29.82</v>
      </c>
      <c r="P11" s="14">
        <f t="shared" si="2"/>
        <v>56.4</v>
      </c>
      <c r="Q11" s="11">
        <f t="shared" si="3"/>
        <v>5</v>
      </c>
      <c r="R11" s="16"/>
      <c r="S11" s="15"/>
      <c r="T11" s="15"/>
      <c r="U11" s="15"/>
      <c r="V11" s="15"/>
    </row>
    <row r="12" spans="1:22" ht="60.75" customHeight="1">
      <c r="A12" s="11">
        <v>7</v>
      </c>
      <c r="B12" s="11" t="str">
        <f>[1]价格分!B12</f>
        <v>广东工程建设监理有限公司</v>
      </c>
      <c r="C12" s="14">
        <v>8.5</v>
      </c>
      <c r="D12" s="14">
        <v>8.5</v>
      </c>
      <c r="E12" s="14">
        <v>8.5</v>
      </c>
      <c r="F12" s="14">
        <v>8.5</v>
      </c>
      <c r="G12" s="14">
        <v>8.5</v>
      </c>
      <c r="H12" s="14">
        <f t="shared" si="0"/>
        <v>8.5</v>
      </c>
      <c r="I12" s="14">
        <v>14</v>
      </c>
      <c r="J12" s="14">
        <v>12</v>
      </c>
      <c r="K12" s="14">
        <v>13</v>
      </c>
      <c r="L12" s="14">
        <v>15</v>
      </c>
      <c r="M12" s="14">
        <v>15</v>
      </c>
      <c r="N12" s="14">
        <f t="shared" si="1"/>
        <v>14</v>
      </c>
      <c r="O12" s="14">
        <f>[1]价格分!E12</f>
        <v>29.96</v>
      </c>
      <c r="P12" s="14">
        <f t="shared" si="2"/>
        <v>52.46</v>
      </c>
      <c r="Q12" s="11">
        <f t="shared" si="3"/>
        <v>6</v>
      </c>
      <c r="R12" s="16"/>
      <c r="S12" s="15"/>
      <c r="T12" s="15"/>
      <c r="U12" s="15"/>
      <c r="V12" s="15"/>
    </row>
    <row r="14" spans="1:22" ht="18.75">
      <c r="A14" s="17"/>
      <c r="B14" s="17"/>
      <c r="C14" s="17"/>
      <c r="D14" s="17"/>
      <c r="E14" s="17"/>
      <c r="F14" s="17"/>
      <c r="G14" s="17"/>
      <c r="H14" s="18"/>
      <c r="I14" s="18"/>
      <c r="J14" s="18"/>
      <c r="K14" s="18"/>
      <c r="L14" s="18"/>
      <c r="M14" s="18"/>
      <c r="N14" s="18"/>
    </row>
    <row r="15" spans="1:22" ht="18.75">
      <c r="A15" s="17"/>
      <c r="B15" s="17"/>
      <c r="C15" s="17"/>
      <c r="D15" s="17"/>
      <c r="E15" s="17"/>
      <c r="F15" s="17"/>
      <c r="G15" s="17"/>
      <c r="H15" s="18"/>
      <c r="I15" s="18"/>
      <c r="J15" s="18"/>
      <c r="K15" s="18"/>
      <c r="L15" s="18"/>
      <c r="M15" s="18"/>
      <c r="N15" s="18"/>
    </row>
  </sheetData>
  <mergeCells count="11">
    <mergeCell ref="A14:G15"/>
    <mergeCell ref="A1:Q1"/>
    <mergeCell ref="A2:Q2"/>
    <mergeCell ref="A3:Q3"/>
    <mergeCell ref="A4:A5"/>
    <mergeCell ref="B4:B5"/>
    <mergeCell ref="C4:H4"/>
    <mergeCell ref="I4:N4"/>
    <mergeCell ref="O4:O5"/>
    <mergeCell ref="P4:P5"/>
    <mergeCell ref="Q4:Q5"/>
  </mergeCells>
  <phoneticPr fontId="3" type="noConversion"/>
  <pageMargins left="0.57999999999999996" right="0.16" top="0.46" bottom="0.2" header="0.31" footer="0.31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综合得分</vt:lpstr>
      <vt:lpstr>综合得分!Print_Area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</dc:creator>
  <cp:lastModifiedBy>MW</cp:lastModifiedBy>
  <dcterms:created xsi:type="dcterms:W3CDTF">2019-04-04T06:01:26Z</dcterms:created>
  <dcterms:modified xsi:type="dcterms:W3CDTF">2019-04-04T06:03:15Z</dcterms:modified>
</cp:coreProperties>
</file>